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0" yWindow="45" windowWidth="19155" windowHeight="11820"/>
  </bookViews>
  <sheets>
    <sheet name="Blad1" sheetId="1" r:id="rId1"/>
    <sheet name="Blad2" sheetId="2" r:id="rId2"/>
    <sheet name="Blad3" sheetId="3" r:id="rId3"/>
  </sheets>
  <definedNames>
    <definedName name="aantal">Blad1!$U$2</definedName>
    <definedName name="een">Blad1!$A$2</definedName>
    <definedName name="half">Blad1!$A$1</definedName>
    <definedName name="Namen">Blad1!$T$4:$U$33</definedName>
    <definedName name="nul">Blad1!$A$3</definedName>
  </definedNames>
  <calcPr calcId="125725"/>
</workbook>
</file>

<file path=xl/calcChain.xml><?xml version="1.0" encoding="utf-8"?>
<calcChain xmlns="http://schemas.openxmlformats.org/spreadsheetml/2006/main">
  <c r="AB31" i="1"/>
  <c r="AA31"/>
  <c r="Z31"/>
  <c r="Y31"/>
  <c r="X31"/>
  <c r="W31"/>
  <c r="W30"/>
  <c r="AB23"/>
  <c r="AA23"/>
  <c r="Z23"/>
  <c r="Y23"/>
  <c r="X23"/>
  <c r="W23"/>
  <c r="W22"/>
  <c r="AB15"/>
  <c r="AA15"/>
  <c r="Z15"/>
  <c r="Y15"/>
  <c r="X15"/>
  <c r="W15"/>
  <c r="W14"/>
  <c r="AB7"/>
  <c r="AA7"/>
  <c r="Z7"/>
  <c r="Y7"/>
  <c r="X7"/>
  <c r="W7"/>
  <c r="W6"/>
  <c r="F32"/>
  <c r="F33" s="1"/>
  <c r="F65" s="1"/>
  <c r="E32"/>
  <c r="E33" s="1"/>
  <c r="E65" s="1"/>
  <c r="F28"/>
  <c r="F29" s="1"/>
  <c r="F61" s="1"/>
  <c r="E28"/>
  <c r="F24"/>
  <c r="F25" s="1"/>
  <c r="F57" s="1"/>
  <c r="E24"/>
  <c r="E25" s="1"/>
  <c r="E57" s="1"/>
  <c r="F20"/>
  <c r="F21" s="1"/>
  <c r="F53" s="1"/>
  <c r="E20"/>
  <c r="F16"/>
  <c r="F17" s="1"/>
  <c r="F49" s="1"/>
  <c r="E16"/>
  <c r="E17" s="1"/>
  <c r="E49" s="1"/>
  <c r="F12"/>
  <c r="F13" s="1"/>
  <c r="F45" s="1"/>
  <c r="E12"/>
  <c r="F8"/>
  <c r="F9" s="1"/>
  <c r="F41" s="1"/>
  <c r="E8"/>
  <c r="E9" s="1"/>
  <c r="E41" s="1"/>
  <c r="F4"/>
  <c r="F5" s="1"/>
  <c r="I33"/>
  <c r="H33"/>
  <c r="H65" s="1"/>
  <c r="G33"/>
  <c r="I29"/>
  <c r="I61" s="1"/>
  <c r="H29"/>
  <c r="H61" s="1"/>
  <c r="G29"/>
  <c r="E29"/>
  <c r="I25"/>
  <c r="I57" s="1"/>
  <c r="H25"/>
  <c r="G25"/>
  <c r="G57" s="1"/>
  <c r="I21"/>
  <c r="I53" s="1"/>
  <c r="H21"/>
  <c r="G21"/>
  <c r="G53" s="1"/>
  <c r="E21"/>
  <c r="I17"/>
  <c r="I49" s="1"/>
  <c r="H17"/>
  <c r="G17"/>
  <c r="G49" s="1"/>
  <c r="I13"/>
  <c r="I45" s="1"/>
  <c r="H13"/>
  <c r="H45" s="1"/>
  <c r="G13"/>
  <c r="E13"/>
  <c r="I9"/>
  <c r="I41" s="1"/>
  <c r="H9"/>
  <c r="G9"/>
  <c r="G41" s="1"/>
  <c r="I5"/>
  <c r="H5"/>
  <c r="H37" s="1"/>
  <c r="G5"/>
  <c r="E4"/>
  <c r="E36" s="1"/>
  <c r="G37"/>
  <c r="E52"/>
  <c r="I64"/>
  <c r="H64"/>
  <c r="G64"/>
  <c r="E64"/>
  <c r="I63"/>
  <c r="H63"/>
  <c r="G63"/>
  <c r="F63"/>
  <c r="E63"/>
  <c r="I62"/>
  <c r="H62"/>
  <c r="G62"/>
  <c r="F62"/>
  <c r="E62"/>
  <c r="K62" s="1"/>
  <c r="I60"/>
  <c r="H60"/>
  <c r="G60"/>
  <c r="F60"/>
  <c r="E60"/>
  <c r="I59"/>
  <c r="H59"/>
  <c r="G59"/>
  <c r="F59"/>
  <c r="E59"/>
  <c r="K59" s="1"/>
  <c r="I58"/>
  <c r="H58"/>
  <c r="G58"/>
  <c r="F58"/>
  <c r="E58"/>
  <c r="I56"/>
  <c r="H56"/>
  <c r="G56"/>
  <c r="E56"/>
  <c r="I55"/>
  <c r="H55"/>
  <c r="G55"/>
  <c r="F55"/>
  <c r="E55"/>
  <c r="I54"/>
  <c r="H54"/>
  <c r="G54"/>
  <c r="F54"/>
  <c r="E54"/>
  <c r="I52"/>
  <c r="H52"/>
  <c r="G52"/>
  <c r="F52"/>
  <c r="I51"/>
  <c r="H51"/>
  <c r="G51"/>
  <c r="F51"/>
  <c r="E51"/>
  <c r="I50"/>
  <c r="H50"/>
  <c r="G50"/>
  <c r="F50"/>
  <c r="E50"/>
  <c r="I48"/>
  <c r="H48"/>
  <c r="G48"/>
  <c r="F48"/>
  <c r="E48"/>
  <c r="I47"/>
  <c r="H47"/>
  <c r="G47"/>
  <c r="F47"/>
  <c r="E47"/>
  <c r="I46"/>
  <c r="H46"/>
  <c r="G46"/>
  <c r="F46"/>
  <c r="E46"/>
  <c r="I44"/>
  <c r="H44"/>
  <c r="G44"/>
  <c r="E44"/>
  <c r="I43"/>
  <c r="H43"/>
  <c r="G43"/>
  <c r="F43"/>
  <c r="E43"/>
  <c r="I42"/>
  <c r="H42"/>
  <c r="G42"/>
  <c r="F42"/>
  <c r="E42"/>
  <c r="I40"/>
  <c r="H40"/>
  <c r="G40"/>
  <c r="F40"/>
  <c r="E40"/>
  <c r="I39"/>
  <c r="H39"/>
  <c r="G39"/>
  <c r="F39"/>
  <c r="E39"/>
  <c r="I38"/>
  <c r="H38"/>
  <c r="G38"/>
  <c r="F38"/>
  <c r="E38"/>
  <c r="I36"/>
  <c r="H36"/>
  <c r="G36"/>
  <c r="I37"/>
  <c r="M33"/>
  <c r="M29"/>
  <c r="M25"/>
  <c r="M21"/>
  <c r="M17"/>
  <c r="M13"/>
  <c r="M9"/>
  <c r="M5"/>
  <c r="D33"/>
  <c r="D29"/>
  <c r="D25"/>
  <c r="D21"/>
  <c r="D17"/>
  <c r="D13"/>
  <c r="D9"/>
  <c r="D32"/>
  <c r="D28"/>
  <c r="D24"/>
  <c r="D20"/>
  <c r="D16"/>
  <c r="D12"/>
  <c r="D8"/>
  <c r="D5"/>
  <c r="D4"/>
  <c r="G61"/>
  <c r="E61"/>
  <c r="H57"/>
  <c r="G45"/>
  <c r="E45"/>
  <c r="H41"/>
  <c r="R5"/>
  <c r="Q5"/>
  <c r="P5"/>
  <c r="O5"/>
  <c r="N5"/>
  <c r="R9"/>
  <c r="Q9"/>
  <c r="P9"/>
  <c r="O9"/>
  <c r="N9"/>
  <c r="R13"/>
  <c r="Q13"/>
  <c r="P13"/>
  <c r="O13"/>
  <c r="N13"/>
  <c r="R17"/>
  <c r="Q17"/>
  <c r="P17"/>
  <c r="O17"/>
  <c r="N17"/>
  <c r="R21"/>
  <c r="Q21"/>
  <c r="P21"/>
  <c r="O21"/>
  <c r="N21"/>
  <c r="R25"/>
  <c r="Q25"/>
  <c r="P25"/>
  <c r="O25"/>
  <c r="N25"/>
  <c r="R29"/>
  <c r="Q29"/>
  <c r="P29"/>
  <c r="O29"/>
  <c r="N29"/>
  <c r="R33"/>
  <c r="Q33"/>
  <c r="P33"/>
  <c r="O33"/>
  <c r="N33"/>
  <c r="I65"/>
  <c r="G65"/>
  <c r="H53"/>
  <c r="E53"/>
  <c r="H49"/>
  <c r="K47" l="1"/>
  <c r="K50"/>
  <c r="K39"/>
  <c r="K42"/>
  <c r="K54"/>
  <c r="F36"/>
  <c r="K36" s="1"/>
  <c r="M4" s="1"/>
  <c r="K38"/>
  <c r="K43"/>
  <c r="F44"/>
  <c r="K44" s="1"/>
  <c r="K46"/>
  <c r="K51"/>
  <c r="K55"/>
  <c r="F56"/>
  <c r="K56" s="1"/>
  <c r="K58"/>
  <c r="K60"/>
  <c r="K63"/>
  <c r="F64"/>
  <c r="K64" s="1"/>
  <c r="M32"/>
  <c r="E5"/>
  <c r="K49"/>
  <c r="K48"/>
  <c r="M16" s="1"/>
  <c r="K61"/>
  <c r="M28" s="1"/>
  <c r="F37"/>
  <c r="E37"/>
  <c r="K57"/>
  <c r="K65"/>
  <c r="K45"/>
  <c r="M12" s="1"/>
  <c r="K53"/>
  <c r="K52"/>
  <c r="M20" s="1"/>
  <c r="K41"/>
  <c r="K40"/>
  <c r="M8" s="1"/>
  <c r="M24" l="1"/>
  <c r="K37"/>
</calcChain>
</file>

<file path=xl/sharedStrings.xml><?xml version="1.0" encoding="utf-8"?>
<sst xmlns="http://schemas.openxmlformats.org/spreadsheetml/2006/main" count="44" uniqueCount="6">
  <si>
    <t>♔</t>
  </si>
  <si>
    <t>♚</t>
  </si>
  <si>
    <t>½</t>
  </si>
  <si>
    <t>Achtste finale</t>
  </si>
  <si>
    <t>Voorronde</t>
  </si>
  <si>
    <t>aantal: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</si>
</sst>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Unicode MS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/>
    <xf numFmtId="0" fontId="1" fillId="0" borderId="0" xfId="0" applyFont="1"/>
    <xf numFmtId="0" fontId="4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B65"/>
  <sheetViews>
    <sheetView showGridLines="0" tabSelected="1" topLeftCell="D2" workbookViewId="0">
      <selection activeCell="V32" sqref="V32"/>
    </sheetView>
  </sheetViews>
  <sheetFormatPr defaultRowHeight="15"/>
  <cols>
    <col min="2" max="3" width="4.7109375" customWidth="1"/>
    <col min="4" max="4" width="14.7109375" customWidth="1"/>
    <col min="5" max="9" width="3.7109375" customWidth="1"/>
    <col min="11" max="12" width="4.7109375" customWidth="1"/>
    <col min="13" max="13" width="14.7109375" customWidth="1"/>
    <col min="14" max="18" width="3.7109375" customWidth="1"/>
    <col min="21" max="22" width="4.7109375" customWidth="1"/>
    <col min="23" max="23" width="14.7109375" customWidth="1"/>
    <col min="24" max="28" width="3.7109375" customWidth="1"/>
  </cols>
  <sheetData>
    <row r="1" spans="1:28">
      <c r="A1" s="23" t="s">
        <v>2</v>
      </c>
    </row>
    <row r="2" spans="1:28" ht="24.95" customHeight="1">
      <c r="A2" s="23">
        <v>1</v>
      </c>
      <c r="B2" s="22" t="s">
        <v>4</v>
      </c>
      <c r="C2" s="22"/>
      <c r="D2" s="22"/>
      <c r="E2" s="22"/>
      <c r="F2" s="22"/>
      <c r="G2" s="22"/>
      <c r="H2" s="22"/>
      <c r="I2" s="22"/>
      <c r="K2" s="22" t="s">
        <v>3</v>
      </c>
      <c r="L2" s="22"/>
      <c r="M2" s="22"/>
      <c r="N2" s="22"/>
      <c r="O2" s="22"/>
      <c r="P2" s="22"/>
      <c r="Q2" s="22"/>
      <c r="R2" s="22"/>
      <c r="T2" s="26" t="s">
        <v>5</v>
      </c>
      <c r="U2" s="28">
        <v>24</v>
      </c>
    </row>
    <row r="3" spans="1:28" ht="15.75" thickBot="1">
      <c r="A3" s="23">
        <v>0</v>
      </c>
    </row>
    <row r="4" spans="1:28" ht="18" thickTop="1" thickBot="1">
      <c r="B4" s="12">
        <v>1</v>
      </c>
      <c r="C4" s="13" t="s">
        <v>0</v>
      </c>
      <c r="D4" s="21" t="str">
        <f>IF(ISNA(VLOOKUP(B4,Namen,1,FALSE))=TRUE,"",VLOOKUP(B4,Namen,2,FALSE))</f>
        <v/>
      </c>
      <c r="E4" s="17" t="str">
        <f>IF(aantal&lt;17,1,"")</f>
        <v/>
      </c>
      <c r="F4" s="17" t="str">
        <f>IF(aantal&lt;17,1,"")</f>
        <v/>
      </c>
      <c r="G4" s="18"/>
      <c r="H4" s="18"/>
      <c r="I4" s="19"/>
      <c r="J4" s="9"/>
      <c r="K4" s="12">
        <v>1</v>
      </c>
      <c r="L4" s="13" t="s">
        <v>1</v>
      </c>
      <c r="M4" s="10" t="str">
        <f>IF(OR(COUNTIF(E4:I4,"")=0,COUNTIF(E4:I4,"")=3,COUNTIF(E4:I4,"")=1),IF(K36=K37,"",IF(K36&gt;K37,D4,D5)),"")</f>
        <v/>
      </c>
      <c r="N4" s="17"/>
      <c r="O4" s="18"/>
      <c r="P4" s="18"/>
      <c r="Q4" s="18"/>
      <c r="R4" s="19"/>
      <c r="T4" s="27"/>
      <c r="U4" s="1"/>
      <c r="V4" s="1"/>
      <c r="W4" s="27"/>
      <c r="X4" s="1"/>
    </row>
    <row r="5" spans="1:28" ht="18" thickTop="1" thickBot="1">
      <c r="B5" s="14">
        <v>17</v>
      </c>
      <c r="C5" s="15" t="s">
        <v>1</v>
      </c>
      <c r="D5" s="11" t="str">
        <f>IF(ISNA(VLOOKUP(B5,Namen,1,FALSE))=TRUE,"",VLOOKUP(B5,Namen,2,FALSE))</f>
        <v/>
      </c>
      <c r="E5" s="16" t="str">
        <f>IF(E4="","",IF(E4=half,half,1-E4))</f>
        <v/>
      </c>
      <c r="F5" s="16" t="str">
        <f>IF(F4="","",IF(F4=half,half,1-F4))</f>
        <v/>
      </c>
      <c r="G5" s="16" t="str">
        <f>IF(G4="","",IF(G4=half,half,1-G4))</f>
        <v/>
      </c>
      <c r="H5" s="16" t="str">
        <f>IF(H4="","",IF(H4=half,half,1-H4))</f>
        <v/>
      </c>
      <c r="I5" s="20" t="str">
        <f>IF(I4="","",IF(I4=half,half,1-I4))</f>
        <v/>
      </c>
      <c r="K5" s="6">
        <v>9</v>
      </c>
      <c r="L5" s="15" t="s">
        <v>0</v>
      </c>
      <c r="M5" s="11" t="str">
        <f>IF(ISNA(VLOOKUP(K5,Namen,1,FALSE))=TRUE,"",VLOOKUP(K5,Namen,2,FALSE))</f>
        <v/>
      </c>
      <c r="N5" s="16" t="str">
        <f>IF(ISBLANK(N4),"",IF(N4=half,half,1-N4))</f>
        <v/>
      </c>
      <c r="O5" s="16" t="str">
        <f>IF(ISBLANK(O4),"",IF(O4=half,half,1-O4))</f>
        <v/>
      </c>
      <c r="P5" s="16" t="str">
        <f>IF(ISBLANK(P4),"",IF(P4=half,half,1-P4))</f>
        <v/>
      </c>
      <c r="Q5" s="16" t="str">
        <f>IF(ISBLANK(Q4),"",IF(Q4=half,half,1-Q4))</f>
        <v/>
      </c>
      <c r="R5" s="20" t="str">
        <f>IF(ISBLANK(R4),"",IF(R4=half,half,1-R4))</f>
        <v/>
      </c>
      <c r="S5" s="2"/>
      <c r="T5" s="29"/>
      <c r="U5" s="1"/>
      <c r="V5" s="1"/>
      <c r="W5" s="27"/>
      <c r="X5" s="1"/>
    </row>
    <row r="6" spans="1:28" ht="18" thickTop="1" thickBot="1">
      <c r="B6" s="8"/>
      <c r="C6" s="8"/>
      <c r="K6" s="8"/>
      <c r="L6" s="8"/>
      <c r="T6" s="29"/>
      <c r="U6" s="12">
        <v>1</v>
      </c>
      <c r="V6" s="13" t="s">
        <v>1</v>
      </c>
      <c r="W6" s="10" t="str">
        <f>IF(OR(COUNTIF(O6:S6,"")=0,COUNTIF(O6:S6,"")=3,COUNTIF(O6:S6,"")=1),IF(U38=U39,"",IF(U38&gt;U39,N6,N7)),"")</f>
        <v/>
      </c>
      <c r="X6" s="17"/>
      <c r="Y6" s="18"/>
      <c r="Z6" s="18"/>
      <c r="AA6" s="18"/>
      <c r="AB6" s="19"/>
    </row>
    <row r="7" spans="1:28" ht="18" thickTop="1" thickBot="1">
      <c r="B7" s="8"/>
      <c r="C7" s="8"/>
      <c r="K7" s="8"/>
      <c r="L7" s="8"/>
      <c r="T7" s="5"/>
      <c r="U7" s="6">
        <v>9</v>
      </c>
      <c r="V7" s="15" t="s">
        <v>0</v>
      </c>
      <c r="W7" s="11" t="str">
        <f>IF(ISNA(VLOOKUP(U7,Namen,1,FALSE))=TRUE,"",VLOOKUP(U7,Namen,2,FALSE))</f>
        <v/>
      </c>
      <c r="X7" s="16" t="str">
        <f>IF(ISBLANK(X6),"",IF(X6=half,half,1-X6))</f>
        <v/>
      </c>
      <c r="Y7" s="16" t="str">
        <f>IF(ISBLANK(Y6),"",IF(Y6=half,half,1-Y6))</f>
        <v/>
      </c>
      <c r="Z7" s="16" t="str">
        <f>IF(ISBLANK(Z6),"",IF(Z6=half,half,1-Z6))</f>
        <v/>
      </c>
      <c r="AA7" s="16" t="str">
        <f>IF(ISBLANK(AA6),"",IF(AA6=half,half,1-AA6))</f>
        <v/>
      </c>
      <c r="AB7" s="20" t="str">
        <f>IF(ISBLANK(AB6),"",IF(AB6=half,half,1-AB6))</f>
        <v/>
      </c>
    </row>
    <row r="8" spans="1:28" ht="18" thickTop="1" thickBot="1">
      <c r="B8" s="12">
        <v>5</v>
      </c>
      <c r="C8" s="13" t="s">
        <v>0</v>
      </c>
      <c r="D8" s="10" t="str">
        <f>IF(ISNA(VLOOKUP(B8,Namen,1,FALSE))=TRUE,"",VLOOKUP(B8,Namen,2,FALSE))</f>
        <v/>
      </c>
      <c r="E8" s="17" t="str">
        <f>IF(aantal&lt;21,1,"")</f>
        <v/>
      </c>
      <c r="F8" s="17" t="str">
        <f>IF(aantal&lt;21,1,"")</f>
        <v/>
      </c>
      <c r="G8" s="18"/>
      <c r="H8" s="18"/>
      <c r="I8" s="19"/>
      <c r="J8" s="9"/>
      <c r="K8" s="12">
        <v>5</v>
      </c>
      <c r="L8" s="13" t="s">
        <v>1</v>
      </c>
      <c r="M8" s="10" t="str">
        <f>IF(OR(COUNTIF(E8:I8,"")=0,COUNTIF(E8:I8,"")=3,COUNTIF(E8:I8,"")=1),IF(K40=K41,"",IF(K40&gt;K41,D8,D9)),"")</f>
        <v/>
      </c>
      <c r="N8" s="17"/>
      <c r="O8" s="18"/>
      <c r="P8" s="18"/>
      <c r="Q8" s="18"/>
      <c r="R8" s="19"/>
      <c r="T8" s="29"/>
      <c r="U8" s="1"/>
      <c r="V8" s="1"/>
      <c r="W8" s="27"/>
      <c r="X8" s="1"/>
    </row>
    <row r="9" spans="1:28" ht="18" thickTop="1" thickBot="1">
      <c r="B9" s="14">
        <v>21</v>
      </c>
      <c r="C9" s="15" t="s">
        <v>1</v>
      </c>
      <c r="D9" s="11" t="str">
        <f>IF(ISNA(VLOOKUP(B9,Namen,1,FALSE))=TRUE,"",VLOOKUP(B9,Namen,2,FALSE))</f>
        <v/>
      </c>
      <c r="E9" s="16" t="str">
        <f>IF(E8="","",IF(E8=half,half,1-E8))</f>
        <v/>
      </c>
      <c r="F9" s="16" t="str">
        <f>IF(F8="","",IF(F8=half,half,1-F8))</f>
        <v/>
      </c>
      <c r="G9" s="16" t="str">
        <f>IF(G8="","",IF(G8=half,half,1-G8))</f>
        <v/>
      </c>
      <c r="H9" s="16" t="str">
        <f>IF(H8="","",IF(H8=half,half,1-H8))</f>
        <v/>
      </c>
      <c r="I9" s="20" t="str">
        <f>IF(I8="","",IF(I8=half,half,1-I8))</f>
        <v/>
      </c>
      <c r="K9" s="6">
        <v>13</v>
      </c>
      <c r="L9" s="15" t="s">
        <v>0</v>
      </c>
      <c r="M9" s="11" t="str">
        <f>IF(ISNA(VLOOKUP(K9,Namen,1,FALSE))=TRUE,"",VLOOKUP(K9,Namen,2,FALSE))</f>
        <v/>
      </c>
      <c r="N9" s="16" t="str">
        <f>IF(ISBLANK(N8),"",IF(N8=half,half,1-N8))</f>
        <v/>
      </c>
      <c r="O9" s="16" t="str">
        <f>IF(ISBLANK(O8),"",IF(O8=half,half,1-O8))</f>
        <v/>
      </c>
      <c r="P9" s="16" t="str">
        <f>IF(ISBLANK(P8),"",IF(P8=half,half,1-P8))</f>
        <v/>
      </c>
      <c r="Q9" s="16" t="str">
        <f>IF(ISBLANK(Q8),"",IF(Q8=half,half,1-Q8))</f>
        <v/>
      </c>
      <c r="R9" s="20" t="str">
        <f>IF(ISBLANK(R8),"",IF(R8=half,half,1-R8))</f>
        <v/>
      </c>
      <c r="S9" s="2"/>
      <c r="T9" s="27"/>
      <c r="U9" s="1"/>
      <c r="V9" s="1"/>
      <c r="W9" s="27"/>
      <c r="X9" s="1"/>
    </row>
    <row r="10" spans="1:28" ht="15.75" thickTop="1">
      <c r="B10" s="8"/>
      <c r="C10" s="8"/>
      <c r="K10" s="8"/>
      <c r="L10" s="8"/>
      <c r="T10" s="27"/>
      <c r="U10" s="1"/>
      <c r="V10" s="1"/>
      <c r="W10" s="27"/>
      <c r="X10" s="1"/>
    </row>
    <row r="11" spans="1:28" ht="15.75" thickBot="1">
      <c r="B11" s="8"/>
      <c r="C11" s="8"/>
      <c r="K11" s="8"/>
      <c r="L11" s="8"/>
      <c r="T11" s="27"/>
      <c r="U11" s="1"/>
      <c r="V11" s="1"/>
      <c r="W11" s="27"/>
      <c r="X11" s="1"/>
    </row>
    <row r="12" spans="1:28" ht="18" thickTop="1" thickBot="1">
      <c r="B12" s="12">
        <v>8</v>
      </c>
      <c r="C12" s="13" t="s">
        <v>0</v>
      </c>
      <c r="D12" s="10" t="str">
        <f>IF(ISNA(VLOOKUP(B12,Namen,1,FALSE))=TRUE,"",VLOOKUP(B12,Namen,2,FALSE))</f>
        <v/>
      </c>
      <c r="E12" s="17" t="str">
        <f>IF(aantal&lt;24,1,"")</f>
        <v/>
      </c>
      <c r="F12" s="17" t="str">
        <f>IF(aantal&lt;24,1,"")</f>
        <v/>
      </c>
      <c r="G12" s="18"/>
      <c r="H12" s="18"/>
      <c r="I12" s="19"/>
      <c r="J12" s="9"/>
      <c r="K12" s="12">
        <v>8</v>
      </c>
      <c r="L12" s="13" t="s">
        <v>1</v>
      </c>
      <c r="M12" s="10" t="str">
        <f>IF(OR(COUNTIF(E12:I12,"")=0,COUNTIF(E12:I12,"")=3,COUNTIF(E12:I12,"")=1),IF(K44=K45,"",IF(K44&gt;K45,D12,D13)),"")</f>
        <v/>
      </c>
      <c r="N12" s="17"/>
      <c r="O12" s="18"/>
      <c r="P12" s="18"/>
      <c r="Q12" s="18"/>
      <c r="R12" s="19"/>
      <c r="T12" s="27"/>
      <c r="U12" s="1"/>
      <c r="V12" s="1"/>
      <c r="W12" s="27"/>
      <c r="X12" s="1"/>
    </row>
    <row r="13" spans="1:28" ht="18" thickTop="1" thickBot="1">
      <c r="B13" s="14">
        <v>24</v>
      </c>
      <c r="C13" s="15" t="s">
        <v>1</v>
      </c>
      <c r="D13" s="11" t="str">
        <f>IF(ISNA(VLOOKUP(B13,Namen,1,FALSE))=TRUE,"",VLOOKUP(B13,Namen,2,FALSE))</f>
        <v/>
      </c>
      <c r="E13" s="16" t="str">
        <f>IF(E12="","",IF(E12=half,half,1-E12))</f>
        <v/>
      </c>
      <c r="F13" s="16" t="str">
        <f>IF(F12="","",IF(F12=half,half,1-F12))</f>
        <v/>
      </c>
      <c r="G13" s="16" t="str">
        <f>IF(G12="","",IF(G12=half,half,1-G12))</f>
        <v/>
      </c>
      <c r="H13" s="16" t="str">
        <f>IF(H12="","",IF(H12=half,half,1-H12))</f>
        <v/>
      </c>
      <c r="I13" s="20" t="str">
        <f>IF(I12="","",IF(I12=half,half,1-I12))</f>
        <v/>
      </c>
      <c r="K13" s="6">
        <v>16</v>
      </c>
      <c r="L13" s="15" t="s">
        <v>0</v>
      </c>
      <c r="M13" s="11" t="str">
        <f>IF(ISNA(VLOOKUP(K13,Namen,1,FALSE))=TRUE,"",VLOOKUP(K13,Namen,2,FALSE))</f>
        <v/>
      </c>
      <c r="N13" s="16" t="str">
        <f>IF(ISBLANK(N12),"",IF(N12=half,half,1-N12))</f>
        <v/>
      </c>
      <c r="O13" s="16" t="str">
        <f>IF(ISBLANK(O12),"",IF(O12=half,half,1-O12))</f>
        <v/>
      </c>
      <c r="P13" s="16" t="str">
        <f>IF(ISBLANK(P12),"",IF(P12=half,half,1-P12))</f>
        <v/>
      </c>
      <c r="Q13" s="16" t="str">
        <f>IF(ISBLANK(Q12),"",IF(Q12=half,half,1-Q12))</f>
        <v/>
      </c>
      <c r="R13" s="20" t="str">
        <f>IF(ISBLANK(R12),"",IF(R12=half,half,1-R12))</f>
        <v/>
      </c>
      <c r="S13" s="2"/>
      <c r="T13" s="29"/>
      <c r="U13" s="1"/>
      <c r="V13" s="1"/>
      <c r="W13" s="27"/>
      <c r="X13" s="1"/>
    </row>
    <row r="14" spans="1:28" ht="18" thickTop="1" thickBot="1">
      <c r="B14" s="8"/>
      <c r="C14" s="8"/>
      <c r="K14" s="8"/>
      <c r="L14" s="8"/>
      <c r="T14" s="29"/>
      <c r="U14" s="12">
        <v>1</v>
      </c>
      <c r="V14" s="13" t="s">
        <v>1</v>
      </c>
      <c r="W14" s="10" t="str">
        <f>IF(OR(COUNTIF(O14:S14,"")=0,COUNTIF(O14:S14,"")=3,COUNTIF(O14:S14,"")=1),IF(U46=U47,"",IF(U46&gt;U47,N14,N15)),"")</f>
        <v/>
      </c>
      <c r="X14" s="17"/>
      <c r="Y14" s="18"/>
      <c r="Z14" s="18"/>
      <c r="AA14" s="18"/>
      <c r="AB14" s="19"/>
    </row>
    <row r="15" spans="1:28" ht="18" thickTop="1" thickBot="1">
      <c r="B15" s="8"/>
      <c r="C15" s="8"/>
      <c r="K15" s="8"/>
      <c r="L15" s="8"/>
      <c r="T15" s="5"/>
      <c r="U15" s="6">
        <v>9</v>
      </c>
      <c r="V15" s="15" t="s">
        <v>0</v>
      </c>
      <c r="W15" s="11" t="str">
        <f>IF(ISNA(VLOOKUP(U15,Namen,1,FALSE))=TRUE,"",VLOOKUP(U15,Namen,2,FALSE))</f>
        <v/>
      </c>
      <c r="X15" s="16" t="str">
        <f>IF(ISBLANK(X14),"",IF(X14=half,half,1-X14))</f>
        <v/>
      </c>
      <c r="Y15" s="16" t="str">
        <f>IF(ISBLANK(Y14),"",IF(Y14=half,half,1-Y14))</f>
        <v/>
      </c>
      <c r="Z15" s="16" t="str">
        <f>IF(ISBLANK(Z14),"",IF(Z14=half,half,1-Z14))</f>
        <v/>
      </c>
      <c r="AA15" s="16" t="str">
        <f>IF(ISBLANK(AA14),"",IF(AA14=half,half,1-AA14))</f>
        <v/>
      </c>
      <c r="AB15" s="20" t="str">
        <f>IF(ISBLANK(AB14),"",IF(AB14=half,half,1-AB14))</f>
        <v/>
      </c>
    </row>
    <row r="16" spans="1:28" ht="18" thickTop="1" thickBot="1">
      <c r="B16" s="12">
        <v>4</v>
      </c>
      <c r="C16" s="13" t="s">
        <v>0</v>
      </c>
      <c r="D16" s="10" t="str">
        <f>IF(ISNA(VLOOKUP(B16,Namen,1,FALSE))=TRUE,"",VLOOKUP(B16,Namen,2,FALSE))</f>
        <v/>
      </c>
      <c r="E16" s="17" t="str">
        <f>IF(aantal&lt;20,1,"")</f>
        <v/>
      </c>
      <c r="F16" s="17" t="str">
        <f>IF(aantal&lt;20,1,"")</f>
        <v/>
      </c>
      <c r="G16" s="18"/>
      <c r="H16" s="18"/>
      <c r="I16" s="19"/>
      <c r="J16" s="9"/>
      <c r="K16" s="12">
        <v>4</v>
      </c>
      <c r="L16" s="13" t="s">
        <v>1</v>
      </c>
      <c r="M16" s="10" t="str">
        <f>IF(OR(COUNTIF(E16:I16,"")=0,COUNTIF(E16:I16,"")=3,COUNTIF(E16:I16,"")=1),IF(K48=K49,"",IF(K48&gt;K49,D16,D17)),"")</f>
        <v/>
      </c>
      <c r="N16" s="17"/>
      <c r="O16" s="18"/>
      <c r="P16" s="18"/>
      <c r="Q16" s="18"/>
      <c r="R16" s="19"/>
      <c r="T16" s="29"/>
      <c r="U16" s="1"/>
      <c r="V16" s="1"/>
      <c r="W16" s="27"/>
      <c r="X16" s="1"/>
    </row>
    <row r="17" spans="2:28" ht="18" thickTop="1" thickBot="1">
      <c r="B17" s="6">
        <v>20</v>
      </c>
      <c r="C17" s="15" t="s">
        <v>1</v>
      </c>
      <c r="D17" s="11" t="str">
        <f>IF(ISNA(VLOOKUP(B17,Namen,1,FALSE))=TRUE,"",VLOOKUP(B17,Namen,2,FALSE))</f>
        <v/>
      </c>
      <c r="E17" s="16" t="str">
        <f>IF(E16="","",IF(E16=half,half,1-E16))</f>
        <v/>
      </c>
      <c r="F17" s="16" t="str">
        <f>IF(F16="","",IF(F16=half,half,1-F16))</f>
        <v/>
      </c>
      <c r="G17" s="16" t="str">
        <f>IF(G16="","",IF(G16=half,half,1-G16))</f>
        <v/>
      </c>
      <c r="H17" s="16" t="str">
        <f>IF(H16="","",IF(H16=half,half,1-H16))</f>
        <v/>
      </c>
      <c r="I17" s="20" t="str">
        <f>IF(I16="","",IF(I16=half,half,1-I16))</f>
        <v/>
      </c>
      <c r="K17" s="6">
        <v>12</v>
      </c>
      <c r="L17" s="15" t="s">
        <v>0</v>
      </c>
      <c r="M17" s="11" t="str">
        <f>IF(ISNA(VLOOKUP(K17,Namen,1,FALSE))=TRUE,"",VLOOKUP(K17,Namen,2,FALSE))</f>
        <v/>
      </c>
      <c r="N17" s="16" t="str">
        <f>IF(ISBLANK(N16),"",IF(N16=half,half,1-N16))</f>
        <v/>
      </c>
      <c r="O17" s="16" t="str">
        <f>IF(ISBLANK(O16),"",IF(O16=half,half,1-O16))</f>
        <v/>
      </c>
      <c r="P17" s="16" t="str">
        <f>IF(ISBLANK(P16),"",IF(P16=half,half,1-P16))</f>
        <v/>
      </c>
      <c r="Q17" s="16" t="str">
        <f>IF(ISBLANK(Q16),"",IF(Q16=half,half,1-Q16))</f>
        <v/>
      </c>
      <c r="R17" s="20" t="str">
        <f>IF(ISBLANK(R16),"",IF(R16=half,half,1-R16))</f>
        <v/>
      </c>
      <c r="S17" s="2"/>
      <c r="T17" s="27"/>
      <c r="U17" s="1"/>
      <c r="V17" s="1"/>
      <c r="W17" s="27"/>
      <c r="X17" s="1"/>
    </row>
    <row r="18" spans="2:28" ht="15.75" thickTop="1">
      <c r="B18" s="8"/>
      <c r="C18" s="8"/>
      <c r="K18" s="8"/>
      <c r="L18" s="8"/>
      <c r="T18" s="27"/>
      <c r="U18" s="1"/>
      <c r="V18" s="1"/>
      <c r="W18" s="27"/>
      <c r="X18" s="1"/>
    </row>
    <row r="19" spans="2:28" ht="15.75" thickBot="1">
      <c r="B19" s="7"/>
      <c r="C19" s="7"/>
      <c r="D19" s="4"/>
      <c r="E19" s="4"/>
      <c r="F19" s="4"/>
      <c r="G19" s="4"/>
      <c r="H19" s="4"/>
      <c r="I19" s="4"/>
      <c r="K19" s="8"/>
      <c r="L19" s="8"/>
      <c r="T19" s="27"/>
      <c r="U19" s="1"/>
      <c r="V19" s="1"/>
      <c r="W19" s="27"/>
      <c r="X19" s="1"/>
    </row>
    <row r="20" spans="2:28" ht="18" thickTop="1" thickBot="1">
      <c r="B20" s="12">
        <v>3</v>
      </c>
      <c r="C20" s="13" t="s">
        <v>0</v>
      </c>
      <c r="D20" s="10" t="str">
        <f>IF(ISNA(VLOOKUP(B20,Namen,1,FALSE))=TRUE,"",VLOOKUP(B20,Namen,2,FALSE))</f>
        <v/>
      </c>
      <c r="E20" s="17" t="str">
        <f>IF(aantal&lt;19,1,"")</f>
        <v/>
      </c>
      <c r="F20" s="17" t="str">
        <f>IF(aantal&lt;19,1,"")</f>
        <v/>
      </c>
      <c r="G20" s="18"/>
      <c r="H20" s="18"/>
      <c r="I20" s="19"/>
      <c r="J20" s="9"/>
      <c r="K20" s="12">
        <v>3</v>
      </c>
      <c r="L20" s="13" t="s">
        <v>1</v>
      </c>
      <c r="M20" s="10" t="str">
        <f>IF(OR(COUNTIF(E20:I20,"")=0,COUNTIF(E20:I20,"")=3,COUNTIF(E20:I20,"")=1),IF(K52=K53,"",IF(K52&gt;K53,D20,D21)),"")</f>
        <v/>
      </c>
      <c r="N20" s="17"/>
      <c r="O20" s="18"/>
      <c r="P20" s="18"/>
      <c r="Q20" s="18"/>
      <c r="R20" s="19"/>
      <c r="T20" s="27"/>
      <c r="U20" s="1"/>
      <c r="V20" s="1"/>
      <c r="W20" s="27"/>
      <c r="X20" s="1"/>
    </row>
    <row r="21" spans="2:28" ht="18" thickTop="1" thickBot="1">
      <c r="B21" s="6">
        <v>19</v>
      </c>
      <c r="C21" s="15" t="s">
        <v>1</v>
      </c>
      <c r="D21" s="11" t="str">
        <f>IF(ISNA(VLOOKUP(B21,Namen,1,FALSE))=TRUE,"",VLOOKUP(B21,Namen,2,FALSE))</f>
        <v/>
      </c>
      <c r="E21" s="16" t="str">
        <f>IF(E20="","",IF(E20=half,half,1-E20))</f>
        <v/>
      </c>
      <c r="F21" s="16" t="str">
        <f>IF(F20="","",IF(F20=half,half,1-F20))</f>
        <v/>
      </c>
      <c r="G21" s="16" t="str">
        <f>IF(G20="","",IF(G20=half,half,1-G20))</f>
        <v/>
      </c>
      <c r="H21" s="16" t="str">
        <f>IF(H20="","",IF(H20=half,half,1-H20))</f>
        <v/>
      </c>
      <c r="I21" s="20" t="str">
        <f>IF(I20="","",IF(I20=half,half,1-I20))</f>
        <v/>
      </c>
      <c r="K21" s="6">
        <v>11</v>
      </c>
      <c r="L21" s="15" t="s">
        <v>0</v>
      </c>
      <c r="M21" s="11" t="str">
        <f>IF(ISNA(VLOOKUP(K21,Namen,1,FALSE))=TRUE,"",VLOOKUP(K21,Namen,2,FALSE))</f>
        <v/>
      </c>
      <c r="N21" s="16" t="str">
        <f>IF(ISBLANK(N20),"",IF(N20=half,half,1-N20))</f>
        <v/>
      </c>
      <c r="O21" s="16" t="str">
        <f>IF(ISBLANK(O20),"",IF(O20=half,half,1-O20))</f>
        <v/>
      </c>
      <c r="P21" s="16" t="str">
        <f>IF(ISBLANK(P20),"",IF(P20=half,half,1-P20))</f>
        <v/>
      </c>
      <c r="Q21" s="16" t="str">
        <f>IF(ISBLANK(Q20),"",IF(Q20=half,half,1-Q20))</f>
        <v/>
      </c>
      <c r="R21" s="20" t="str">
        <f>IF(ISBLANK(R20),"",IF(R20=half,half,1-R20))</f>
        <v/>
      </c>
      <c r="S21" s="2"/>
      <c r="T21" s="29"/>
      <c r="U21" s="1"/>
      <c r="V21" s="1"/>
      <c r="W21" s="27"/>
      <c r="X21" s="1"/>
    </row>
    <row r="22" spans="2:28" ht="18" thickTop="1" thickBot="1">
      <c r="B22" s="8"/>
      <c r="C22" s="8"/>
      <c r="K22" s="8"/>
      <c r="L22" s="8"/>
      <c r="T22" s="29"/>
      <c r="U22" s="12">
        <v>1</v>
      </c>
      <c r="V22" s="13" t="s">
        <v>1</v>
      </c>
      <c r="W22" s="10" t="str">
        <f>IF(OR(COUNTIF(O22:S22,"")=0,COUNTIF(O22:S22,"")=3,COUNTIF(O22:S22,"")=1),IF(U54=U55,"",IF(U54&gt;U55,N22,N23)),"")</f>
        <v/>
      </c>
      <c r="X22" s="17"/>
      <c r="Y22" s="18"/>
      <c r="Z22" s="18"/>
      <c r="AA22" s="18"/>
      <c r="AB22" s="19"/>
    </row>
    <row r="23" spans="2:28" ht="18" thickTop="1" thickBot="1">
      <c r="B23" s="8"/>
      <c r="C23" s="8"/>
      <c r="K23" s="8"/>
      <c r="L23" s="8"/>
      <c r="T23" s="5"/>
      <c r="U23" s="6">
        <v>9</v>
      </c>
      <c r="V23" s="15" t="s">
        <v>0</v>
      </c>
      <c r="W23" s="11" t="str">
        <f>IF(ISNA(VLOOKUP(U23,Namen,1,FALSE))=TRUE,"",VLOOKUP(U23,Namen,2,FALSE))</f>
        <v/>
      </c>
      <c r="X23" s="16" t="str">
        <f>IF(ISBLANK(X22),"",IF(X22=half,half,1-X22))</f>
        <v/>
      </c>
      <c r="Y23" s="16" t="str">
        <f>IF(ISBLANK(Y22),"",IF(Y22=half,half,1-Y22))</f>
        <v/>
      </c>
      <c r="Z23" s="16" t="str">
        <f>IF(ISBLANK(Z22),"",IF(Z22=half,half,1-Z22))</f>
        <v/>
      </c>
      <c r="AA23" s="16" t="str">
        <f>IF(ISBLANK(AA22),"",IF(AA22=half,half,1-AA22))</f>
        <v/>
      </c>
      <c r="AB23" s="20" t="str">
        <f>IF(ISBLANK(AB22),"",IF(AB22=half,half,1-AB22))</f>
        <v/>
      </c>
    </row>
    <row r="24" spans="2:28" ht="18" thickTop="1" thickBot="1">
      <c r="B24" s="12">
        <v>6</v>
      </c>
      <c r="C24" s="13" t="s">
        <v>0</v>
      </c>
      <c r="D24" s="10" t="str">
        <f>IF(ISNA(VLOOKUP(B24,Namen,1,FALSE))=TRUE,"",VLOOKUP(B24,Namen,2,FALSE))</f>
        <v/>
      </c>
      <c r="E24" s="17" t="str">
        <f>IF(aantal&lt;22,1,"")</f>
        <v/>
      </c>
      <c r="F24" s="17" t="str">
        <f>IF(aantal&lt;22,1,"")</f>
        <v/>
      </c>
      <c r="G24" s="18"/>
      <c r="H24" s="18"/>
      <c r="I24" s="19"/>
      <c r="J24" s="9"/>
      <c r="K24" s="12">
        <v>6</v>
      </c>
      <c r="L24" s="13" t="s">
        <v>1</v>
      </c>
      <c r="M24" s="10" t="str">
        <f>IF(OR(COUNTIF(E24:I24,"")=0,COUNTIF(E24:I24,"")=3,COUNTIF(E24:I24,"")=1),IF(K56=K57,"",IF(K56&gt;K57,D24,D25)),"")</f>
        <v/>
      </c>
      <c r="N24" s="17"/>
      <c r="O24" s="18"/>
      <c r="P24" s="18"/>
      <c r="Q24" s="18"/>
      <c r="R24" s="19"/>
      <c r="T24" s="29"/>
      <c r="U24" s="1"/>
      <c r="V24" s="1"/>
      <c r="W24" s="27"/>
      <c r="X24" s="1"/>
    </row>
    <row r="25" spans="2:28" ht="18" thickTop="1" thickBot="1">
      <c r="B25" s="14">
        <v>22</v>
      </c>
      <c r="C25" s="15" t="s">
        <v>1</v>
      </c>
      <c r="D25" s="11" t="str">
        <f>IF(ISNA(VLOOKUP(B25,Namen,1,FALSE))=TRUE,"",VLOOKUP(B25,Namen,2,FALSE))</f>
        <v/>
      </c>
      <c r="E25" s="16" t="str">
        <f>IF(E24="","",IF(E24=half,half,1-E24))</f>
        <v/>
      </c>
      <c r="F25" s="16" t="str">
        <f>IF(F24="","",IF(F24=half,half,1-F24))</f>
        <v/>
      </c>
      <c r="G25" s="16" t="str">
        <f>IF(G24="","",IF(G24=half,half,1-G24))</f>
        <v/>
      </c>
      <c r="H25" s="16" t="str">
        <f>IF(H24="","",IF(H24=half,half,1-H24))</f>
        <v/>
      </c>
      <c r="I25" s="20" t="str">
        <f>IF(I24="","",IF(I24=half,half,1-I24))</f>
        <v/>
      </c>
      <c r="K25" s="6">
        <v>14</v>
      </c>
      <c r="L25" s="15" t="s">
        <v>0</v>
      </c>
      <c r="M25" s="11" t="str">
        <f>IF(ISNA(VLOOKUP(K25,Namen,1,FALSE))=TRUE,"",VLOOKUP(K25,Namen,2,FALSE))</f>
        <v/>
      </c>
      <c r="N25" s="16" t="str">
        <f>IF(ISBLANK(N24),"",IF(N24=half,half,1-N24))</f>
        <v/>
      </c>
      <c r="O25" s="16" t="str">
        <f>IF(ISBLANK(O24),"",IF(O24=half,half,1-O24))</f>
        <v/>
      </c>
      <c r="P25" s="16" t="str">
        <f>IF(ISBLANK(P24),"",IF(P24=half,half,1-P24))</f>
        <v/>
      </c>
      <c r="Q25" s="16" t="str">
        <f>IF(ISBLANK(Q24),"",IF(Q24=half,half,1-Q24))</f>
        <v/>
      </c>
      <c r="R25" s="20" t="str">
        <f>IF(ISBLANK(R24),"",IF(R24=half,half,1-R24))</f>
        <v/>
      </c>
      <c r="S25" s="2"/>
      <c r="T25" s="27"/>
      <c r="U25" s="1"/>
      <c r="V25" s="1"/>
      <c r="W25" s="27"/>
      <c r="X25" s="1"/>
    </row>
    <row r="26" spans="2:28" ht="15.75" thickTop="1">
      <c r="B26" s="8"/>
      <c r="C26" s="8"/>
      <c r="D26" s="3"/>
      <c r="K26" s="8"/>
      <c r="L26" s="8"/>
      <c r="T26" s="27"/>
      <c r="U26" s="1"/>
      <c r="V26" s="1"/>
      <c r="W26" s="27"/>
      <c r="X26" s="1"/>
    </row>
    <row r="27" spans="2:28" ht="15.75" thickBot="1">
      <c r="B27" s="8"/>
      <c r="C27" s="8"/>
      <c r="K27" s="8"/>
      <c r="L27" s="8"/>
      <c r="T27" s="27"/>
      <c r="U27" s="1"/>
      <c r="V27" s="1"/>
      <c r="W27" s="27"/>
      <c r="X27" s="1"/>
    </row>
    <row r="28" spans="2:28" ht="18" thickTop="1" thickBot="1">
      <c r="B28" s="12">
        <v>7</v>
      </c>
      <c r="C28" s="13" t="s">
        <v>0</v>
      </c>
      <c r="D28" s="10" t="str">
        <f>IF(ISNA(VLOOKUP(B28,Namen,1,FALSE))=TRUE,"",VLOOKUP(B28,Namen,2,FALSE))</f>
        <v/>
      </c>
      <c r="E28" s="17" t="str">
        <f>IF(aantal&lt;23,1,"")</f>
        <v/>
      </c>
      <c r="F28" s="17" t="str">
        <f>IF(aantal&lt;23,1,"")</f>
        <v/>
      </c>
      <c r="G28" s="18"/>
      <c r="H28" s="18"/>
      <c r="I28" s="19"/>
      <c r="J28" s="9"/>
      <c r="K28" s="12">
        <v>7</v>
      </c>
      <c r="L28" s="13" t="s">
        <v>1</v>
      </c>
      <c r="M28" s="10" t="str">
        <f>IF(OR(COUNTIF(E28:I28,"")=0,COUNTIF(E28:I28,"")=3,COUNTIF(E28:I28,"")=1),IF(K60=K61,"",IF(K60&gt;K61,D28,D29)),"")</f>
        <v/>
      </c>
      <c r="N28" s="17"/>
      <c r="O28" s="18"/>
      <c r="P28" s="18"/>
      <c r="Q28" s="18"/>
      <c r="R28" s="19"/>
      <c r="T28" s="27"/>
      <c r="U28" s="1"/>
      <c r="V28" s="1"/>
      <c r="W28" s="27"/>
      <c r="X28" s="1"/>
    </row>
    <row r="29" spans="2:28" ht="18" thickTop="1" thickBot="1">
      <c r="B29" s="14">
        <v>23</v>
      </c>
      <c r="C29" s="15" t="s">
        <v>1</v>
      </c>
      <c r="D29" s="11" t="str">
        <f>IF(ISNA(VLOOKUP(B29,Namen,1,FALSE))=TRUE,"",VLOOKUP(B29,Namen,2,FALSE))</f>
        <v/>
      </c>
      <c r="E29" s="16" t="str">
        <f>IF(E28="","",IF(E28=half,half,1-E28))</f>
        <v/>
      </c>
      <c r="F29" s="16" t="str">
        <f>IF(F28="","",IF(F28=half,half,1-F28))</f>
        <v/>
      </c>
      <c r="G29" s="16" t="str">
        <f>IF(G28="","",IF(G28=half,half,1-G28))</f>
        <v/>
      </c>
      <c r="H29" s="16" t="str">
        <f>IF(H28="","",IF(H28=half,half,1-H28))</f>
        <v/>
      </c>
      <c r="I29" s="20" t="str">
        <f>IF(I28="","",IF(I28=half,half,1-I28))</f>
        <v/>
      </c>
      <c r="K29" s="6">
        <v>15</v>
      </c>
      <c r="L29" s="15" t="s">
        <v>0</v>
      </c>
      <c r="M29" s="11" t="str">
        <f>IF(ISNA(VLOOKUP(K29,Namen,1,FALSE))=TRUE,"",VLOOKUP(K29,Namen,2,FALSE))</f>
        <v/>
      </c>
      <c r="N29" s="16" t="str">
        <f>IF(ISBLANK(N28),"",IF(N28=half,half,1-N28))</f>
        <v/>
      </c>
      <c r="O29" s="16" t="str">
        <f>IF(ISBLANK(O28),"",IF(O28=half,half,1-O28))</f>
        <v/>
      </c>
      <c r="P29" s="16" t="str">
        <f>IF(ISBLANK(P28),"",IF(P28=half,half,1-P28))</f>
        <v/>
      </c>
      <c r="Q29" s="16" t="str">
        <f>IF(ISBLANK(Q28),"",IF(Q28=half,half,1-Q28))</f>
        <v/>
      </c>
      <c r="R29" s="20" t="str">
        <f>IF(ISBLANK(R28),"",IF(R28=half,half,1-R28))</f>
        <v/>
      </c>
      <c r="S29" s="2"/>
      <c r="T29" s="29"/>
      <c r="U29" s="1"/>
      <c r="V29" s="1"/>
      <c r="W29" s="27"/>
      <c r="X29" s="1"/>
    </row>
    <row r="30" spans="2:28" ht="18" thickTop="1" thickBot="1">
      <c r="B30" s="8"/>
      <c r="C30" s="8"/>
      <c r="K30" s="8"/>
      <c r="L30" s="8"/>
      <c r="T30" s="29"/>
      <c r="U30" s="12">
        <v>1</v>
      </c>
      <c r="V30" s="13" t="s">
        <v>1</v>
      </c>
      <c r="W30" s="10" t="str">
        <f>IF(OR(COUNTIF(O30:S30,"")=0,COUNTIF(O30:S30,"")=3,COUNTIF(O30:S30,"")=1),IF(U62=U63,"",IF(U62&gt;U63,N30,N31)),"")</f>
        <v/>
      </c>
      <c r="X30" s="17"/>
      <c r="Y30" s="18"/>
      <c r="Z30" s="18"/>
      <c r="AA30" s="18"/>
      <c r="AB30" s="19"/>
    </row>
    <row r="31" spans="2:28" ht="18" thickTop="1" thickBot="1">
      <c r="B31" s="8"/>
      <c r="C31" s="8"/>
      <c r="K31" s="8"/>
      <c r="L31" s="8"/>
      <c r="T31" s="5"/>
      <c r="U31" s="6">
        <v>9</v>
      </c>
      <c r="V31" s="15" t="s">
        <v>0</v>
      </c>
      <c r="W31" s="11" t="str">
        <f>IF(ISNA(VLOOKUP(U31,Namen,1,FALSE))=TRUE,"",VLOOKUP(U31,Namen,2,FALSE))</f>
        <v/>
      </c>
      <c r="X31" s="16" t="str">
        <f>IF(ISBLANK(X30),"",IF(X30=half,half,1-X30))</f>
        <v/>
      </c>
      <c r="Y31" s="16" t="str">
        <f>IF(ISBLANK(Y30),"",IF(Y30=half,half,1-Y30))</f>
        <v/>
      </c>
      <c r="Z31" s="16" t="str">
        <f>IF(ISBLANK(Z30),"",IF(Z30=half,half,1-Z30))</f>
        <v/>
      </c>
      <c r="AA31" s="16" t="str">
        <f>IF(ISBLANK(AA30),"",IF(AA30=half,half,1-AA30))</f>
        <v/>
      </c>
      <c r="AB31" s="20" t="str">
        <f>IF(ISBLANK(AB30),"",IF(AB30=half,half,1-AB30))</f>
        <v/>
      </c>
    </row>
    <row r="32" spans="2:28" ht="18" thickTop="1" thickBot="1">
      <c r="B32" s="12">
        <v>2</v>
      </c>
      <c r="C32" s="13" t="s">
        <v>0</v>
      </c>
      <c r="D32" s="10" t="str">
        <f>IF(ISNA(VLOOKUP(B32,Namen,1,FALSE))=TRUE,"",VLOOKUP(B32,Namen,2,FALSE))</f>
        <v/>
      </c>
      <c r="E32" s="17" t="str">
        <f>IF(aantal&lt;18,1,"")</f>
        <v/>
      </c>
      <c r="F32" s="17" t="str">
        <f>IF(aantal&lt;18,1,"")</f>
        <v/>
      </c>
      <c r="G32" s="18"/>
      <c r="H32" s="18"/>
      <c r="I32" s="19"/>
      <c r="J32" s="9"/>
      <c r="K32" s="12">
        <v>2</v>
      </c>
      <c r="L32" s="13" t="s">
        <v>1</v>
      </c>
      <c r="M32" s="10" t="str">
        <f>IF(OR(COUNTIF(E32:I32,"")=0,COUNTIF(E32:I32,"")=3,COUNTIF(E32:I32,"")=1),IF(K64=K65,"",IF(K64&gt;K65,D32,D33)),"")</f>
        <v/>
      </c>
      <c r="N32" s="17"/>
      <c r="O32" s="18"/>
      <c r="P32" s="18"/>
      <c r="Q32" s="18"/>
      <c r="R32" s="19"/>
      <c r="T32" s="29"/>
      <c r="U32" s="1"/>
      <c r="V32" s="1"/>
      <c r="W32" s="27"/>
      <c r="X32" s="1"/>
    </row>
    <row r="33" spans="2:24" ht="18" thickTop="1" thickBot="1">
      <c r="B33" s="6">
        <v>18</v>
      </c>
      <c r="C33" s="15" t="s">
        <v>1</v>
      </c>
      <c r="D33" s="11" t="str">
        <f>IF(ISNA(VLOOKUP(B33,Namen,1,FALSE))=TRUE,"",VLOOKUP(B33,Namen,2,FALSE))</f>
        <v/>
      </c>
      <c r="E33" s="16" t="str">
        <f>IF(E32="","",IF(E32=half,half,1-E32))</f>
        <v/>
      </c>
      <c r="F33" s="16" t="str">
        <f>IF(F32="","",IF(F32=half,half,1-F32))</f>
        <v/>
      </c>
      <c r="G33" s="16" t="str">
        <f>IF(G32="","",IF(G32=half,half,1-G32))</f>
        <v/>
      </c>
      <c r="H33" s="16" t="str">
        <f>IF(H32="","",IF(H32=half,half,1-H32))</f>
        <v/>
      </c>
      <c r="I33" s="20" t="str">
        <f>IF(I32="","",IF(I32=half,half,1-I32))</f>
        <v/>
      </c>
      <c r="K33" s="6">
        <v>10</v>
      </c>
      <c r="L33" s="15" t="s">
        <v>0</v>
      </c>
      <c r="M33" s="11" t="str">
        <f>IF(ISNA(VLOOKUP(K33,Namen,1,FALSE))=TRUE,"",VLOOKUP(K33,Namen,2,FALSE))</f>
        <v/>
      </c>
      <c r="N33" s="16" t="str">
        <f>IF(ISBLANK(N32),"",IF(N32=half,half,1-N32))</f>
        <v/>
      </c>
      <c r="O33" s="16" t="str">
        <f>IF(ISBLANK(O32),"",IF(O32=half,half,1-O32))</f>
        <v/>
      </c>
      <c r="P33" s="16" t="str">
        <f>IF(ISBLANK(P32),"",IF(P32=half,half,1-P32))</f>
        <v/>
      </c>
      <c r="Q33" s="16" t="str">
        <f>IF(ISBLANK(Q32),"",IF(Q32=half,half,1-Q32))</f>
        <v/>
      </c>
      <c r="R33" s="20" t="str">
        <f>IF(ISBLANK(R32),"",IF(R32=half,half,1-R32))</f>
        <v/>
      </c>
      <c r="S33" s="2"/>
      <c r="T33" s="27"/>
      <c r="U33" s="1"/>
      <c r="V33" s="1"/>
      <c r="W33" s="27"/>
      <c r="X33" s="1"/>
    </row>
    <row r="34" spans="2:24" ht="15.75" thickTop="1"/>
    <row r="36" spans="2:24">
      <c r="E36" s="24" t="str">
        <f>IF(E4=half,0.5,E4)</f>
        <v/>
      </c>
      <c r="F36" s="24" t="str">
        <f>IF(F4=half,0.5,F4)</f>
        <v/>
      </c>
      <c r="G36" s="24">
        <f>IF(G4=half,0.5,G4)</f>
        <v>0</v>
      </c>
      <c r="H36" s="24">
        <f>IF(H4=half,0.5,H4)</f>
        <v>0</v>
      </c>
      <c r="I36" s="24">
        <f>IF(I4=half,0.5,I4)</f>
        <v>0</v>
      </c>
      <c r="J36" s="25"/>
      <c r="K36" s="25">
        <f>SUM(E36:I36)</f>
        <v>0</v>
      </c>
    </row>
    <row r="37" spans="2:24">
      <c r="E37" s="24" t="str">
        <f>IF(E5=half,0.5,E5)</f>
        <v/>
      </c>
      <c r="F37" s="24" t="str">
        <f>IF(F5=half,0.5,F5)</f>
        <v/>
      </c>
      <c r="G37" s="24" t="str">
        <f>IF(G5=half,0.5,G5)</f>
        <v/>
      </c>
      <c r="H37" s="24" t="str">
        <f>IF(H5=half,0.5,H5)</f>
        <v/>
      </c>
      <c r="I37" s="24" t="str">
        <f>IF(I5=half,0.5,I5)</f>
        <v/>
      </c>
      <c r="J37" s="25"/>
      <c r="K37" s="25">
        <f t="shared" ref="K37:K65" si="0">SUM(E37:I37)</f>
        <v>0</v>
      </c>
    </row>
    <row r="38" spans="2:24">
      <c r="E38" s="24">
        <f>IF(E6=half,0.5,E6)</f>
        <v>0</v>
      </c>
      <c r="F38" s="24">
        <f>IF(F6=half,0.5,F6)</f>
        <v>0</v>
      </c>
      <c r="G38" s="24">
        <f>IF(G6=half,0.5,G6)</f>
        <v>0</v>
      </c>
      <c r="H38" s="24">
        <f>IF(H6=half,0.5,H6)</f>
        <v>0</v>
      </c>
      <c r="I38" s="24">
        <f>IF(I6=half,0.5,I6)</f>
        <v>0</v>
      </c>
      <c r="J38" s="25"/>
      <c r="K38" s="25">
        <f t="shared" si="0"/>
        <v>0</v>
      </c>
    </row>
    <row r="39" spans="2:24">
      <c r="E39" s="24">
        <f>IF(E7=half,0.5,E7)</f>
        <v>0</v>
      </c>
      <c r="F39" s="24">
        <f>IF(F7=half,0.5,F7)</f>
        <v>0</v>
      </c>
      <c r="G39" s="24">
        <f>IF(G7=half,0.5,G7)</f>
        <v>0</v>
      </c>
      <c r="H39" s="24">
        <f>IF(H7=half,0.5,H7)</f>
        <v>0</v>
      </c>
      <c r="I39" s="24">
        <f>IF(I7=half,0.5,I7)</f>
        <v>0</v>
      </c>
      <c r="J39" s="25"/>
      <c r="K39" s="25">
        <f t="shared" si="0"/>
        <v>0</v>
      </c>
    </row>
    <row r="40" spans="2:24">
      <c r="E40" s="24" t="str">
        <f>IF(E8=half,0.5,E8)</f>
        <v/>
      </c>
      <c r="F40" s="24" t="str">
        <f>IF(F8=half,0.5,F8)</f>
        <v/>
      </c>
      <c r="G40" s="24">
        <f>IF(G8=half,0.5,G8)</f>
        <v>0</v>
      </c>
      <c r="H40" s="24">
        <f>IF(H8=half,0.5,H8)</f>
        <v>0</v>
      </c>
      <c r="I40" s="24">
        <f>IF(I8=half,0.5,I8)</f>
        <v>0</v>
      </c>
      <c r="J40" s="25"/>
      <c r="K40" s="25">
        <f t="shared" si="0"/>
        <v>0</v>
      </c>
    </row>
    <row r="41" spans="2:24">
      <c r="E41" s="24" t="str">
        <f>IF(E9=half,0.5,E9)</f>
        <v/>
      </c>
      <c r="F41" s="24" t="str">
        <f>IF(F9=half,0.5,F9)</f>
        <v/>
      </c>
      <c r="G41" s="24" t="str">
        <f>IF(G9=half,0.5,G9)</f>
        <v/>
      </c>
      <c r="H41" s="24" t="str">
        <f>IF(H9=half,0.5,H9)</f>
        <v/>
      </c>
      <c r="I41" s="24" t="str">
        <f>IF(I9=half,0.5,I9)</f>
        <v/>
      </c>
      <c r="J41" s="25"/>
      <c r="K41" s="25">
        <f t="shared" si="0"/>
        <v>0</v>
      </c>
    </row>
    <row r="42" spans="2:24">
      <c r="E42" s="24">
        <f>IF(E10=half,0.5,E10)</f>
        <v>0</v>
      </c>
      <c r="F42" s="24">
        <f>IF(F10=half,0.5,F10)</f>
        <v>0</v>
      </c>
      <c r="G42" s="24">
        <f>IF(G10=half,0.5,G10)</f>
        <v>0</v>
      </c>
      <c r="H42" s="24">
        <f>IF(H10=half,0.5,H10)</f>
        <v>0</v>
      </c>
      <c r="I42" s="24">
        <f>IF(I10=half,0.5,I10)</f>
        <v>0</v>
      </c>
      <c r="J42" s="25"/>
      <c r="K42" s="25">
        <f t="shared" si="0"/>
        <v>0</v>
      </c>
    </row>
    <row r="43" spans="2:24">
      <c r="E43" s="24">
        <f>IF(E11=half,0.5,E11)</f>
        <v>0</v>
      </c>
      <c r="F43" s="24">
        <f>IF(F11=half,0.5,F11)</f>
        <v>0</v>
      </c>
      <c r="G43" s="24">
        <f>IF(G11=half,0.5,G11)</f>
        <v>0</v>
      </c>
      <c r="H43" s="24">
        <f>IF(H11=half,0.5,H11)</f>
        <v>0</v>
      </c>
      <c r="I43" s="24">
        <f>IF(I11=half,0.5,I11)</f>
        <v>0</v>
      </c>
      <c r="J43" s="25"/>
      <c r="K43" s="25">
        <f t="shared" si="0"/>
        <v>0</v>
      </c>
    </row>
    <row r="44" spans="2:24">
      <c r="E44" s="24" t="str">
        <f>IF(E12=half,0.5,E12)</f>
        <v/>
      </c>
      <c r="F44" s="24" t="str">
        <f>IF(F12=half,0.5,F12)</f>
        <v/>
      </c>
      <c r="G44" s="24">
        <f>IF(G12=half,0.5,G12)</f>
        <v>0</v>
      </c>
      <c r="H44" s="24">
        <f>IF(H12=half,0.5,H12)</f>
        <v>0</v>
      </c>
      <c r="I44" s="24">
        <f>IF(I12=half,0.5,I12)</f>
        <v>0</v>
      </c>
      <c r="J44" s="25"/>
      <c r="K44" s="25">
        <f t="shared" si="0"/>
        <v>0</v>
      </c>
    </row>
    <row r="45" spans="2:24">
      <c r="E45" s="24" t="str">
        <f>IF(E13=half,0.5,E13)</f>
        <v/>
      </c>
      <c r="F45" s="24" t="str">
        <f>IF(F13=half,0.5,F13)</f>
        <v/>
      </c>
      <c r="G45" s="24" t="str">
        <f>IF(G13=half,0.5,G13)</f>
        <v/>
      </c>
      <c r="H45" s="24" t="str">
        <f>IF(H13=half,0.5,H13)</f>
        <v/>
      </c>
      <c r="I45" s="24" t="str">
        <f>IF(I13=half,0.5,I13)</f>
        <v/>
      </c>
      <c r="J45" s="25"/>
      <c r="K45" s="25">
        <f t="shared" si="0"/>
        <v>0</v>
      </c>
    </row>
    <row r="46" spans="2:24">
      <c r="E46" s="24">
        <f>IF(E14=half,0.5,E14)</f>
        <v>0</v>
      </c>
      <c r="F46" s="24">
        <f>IF(F14=half,0.5,F14)</f>
        <v>0</v>
      </c>
      <c r="G46" s="24">
        <f>IF(G14=half,0.5,G14)</f>
        <v>0</v>
      </c>
      <c r="H46" s="24">
        <f>IF(H14=half,0.5,H14)</f>
        <v>0</v>
      </c>
      <c r="I46" s="24">
        <f>IF(I14=half,0.5,I14)</f>
        <v>0</v>
      </c>
      <c r="J46" s="25"/>
      <c r="K46" s="25">
        <f t="shared" si="0"/>
        <v>0</v>
      </c>
    </row>
    <row r="47" spans="2:24">
      <c r="E47" s="24">
        <f>IF(E15=half,0.5,E15)</f>
        <v>0</v>
      </c>
      <c r="F47" s="24">
        <f>IF(F15=half,0.5,F15)</f>
        <v>0</v>
      </c>
      <c r="G47" s="24">
        <f>IF(G15=half,0.5,G15)</f>
        <v>0</v>
      </c>
      <c r="H47" s="24">
        <f>IF(H15=half,0.5,H15)</f>
        <v>0</v>
      </c>
      <c r="I47" s="24">
        <f>IF(I15=half,0.5,I15)</f>
        <v>0</v>
      </c>
      <c r="J47" s="25"/>
      <c r="K47" s="25">
        <f t="shared" si="0"/>
        <v>0</v>
      </c>
    </row>
    <row r="48" spans="2:24">
      <c r="E48" s="24" t="str">
        <f>IF(E16=half,0.5,E16)</f>
        <v/>
      </c>
      <c r="F48" s="24" t="str">
        <f>IF(F16=half,0.5,F16)</f>
        <v/>
      </c>
      <c r="G48" s="24">
        <f>IF(G16=half,0.5,G16)</f>
        <v>0</v>
      </c>
      <c r="H48" s="24">
        <f>IF(H16=half,0.5,H16)</f>
        <v>0</v>
      </c>
      <c r="I48" s="24">
        <f>IF(I16=half,0.5,I16)</f>
        <v>0</v>
      </c>
      <c r="J48" s="25"/>
      <c r="K48" s="25">
        <f t="shared" si="0"/>
        <v>0</v>
      </c>
    </row>
    <row r="49" spans="5:11">
      <c r="E49" s="24" t="str">
        <f>IF(E17=half,0.5,E17)</f>
        <v/>
      </c>
      <c r="F49" s="24" t="str">
        <f>IF(F17=half,0.5,F17)</f>
        <v/>
      </c>
      <c r="G49" s="24" t="str">
        <f>IF(G17=half,0.5,G17)</f>
        <v/>
      </c>
      <c r="H49" s="24" t="str">
        <f>IF(H17=half,0.5,H17)</f>
        <v/>
      </c>
      <c r="I49" s="24" t="str">
        <f>IF(I17=half,0.5,I17)</f>
        <v/>
      </c>
      <c r="J49" s="25"/>
      <c r="K49" s="25">
        <f t="shared" si="0"/>
        <v>0</v>
      </c>
    </row>
    <row r="50" spans="5:11">
      <c r="E50" s="24">
        <f>IF(E18=half,0.5,E18)</f>
        <v>0</v>
      </c>
      <c r="F50" s="24">
        <f>IF(F18=half,0.5,F18)</f>
        <v>0</v>
      </c>
      <c r="G50" s="24">
        <f>IF(G18=half,0.5,G18)</f>
        <v>0</v>
      </c>
      <c r="H50" s="24">
        <f>IF(H18=half,0.5,H18)</f>
        <v>0</v>
      </c>
      <c r="I50" s="24">
        <f>IF(I18=half,0.5,I18)</f>
        <v>0</v>
      </c>
      <c r="J50" s="25"/>
      <c r="K50" s="25">
        <f t="shared" si="0"/>
        <v>0</v>
      </c>
    </row>
    <row r="51" spans="5:11">
      <c r="E51" s="24">
        <f>IF(E19=half,0.5,E19)</f>
        <v>0</v>
      </c>
      <c r="F51" s="24">
        <f>IF(F19=half,0.5,F19)</f>
        <v>0</v>
      </c>
      <c r="G51" s="24">
        <f>IF(G19=half,0.5,G19)</f>
        <v>0</v>
      </c>
      <c r="H51" s="24">
        <f>IF(H19=half,0.5,H19)</f>
        <v>0</v>
      </c>
      <c r="I51" s="24">
        <f>IF(I19=half,0.5,I19)</f>
        <v>0</v>
      </c>
      <c r="J51" s="25"/>
      <c r="K51" s="25">
        <f t="shared" si="0"/>
        <v>0</v>
      </c>
    </row>
    <row r="52" spans="5:11">
      <c r="E52" s="24" t="str">
        <f>IF(E20=half,0.5,E20)</f>
        <v/>
      </c>
      <c r="F52" s="24" t="str">
        <f>IF(F20=half,0.5,F20)</f>
        <v/>
      </c>
      <c r="G52" s="24">
        <f>IF(G20=half,0.5,G20)</f>
        <v>0</v>
      </c>
      <c r="H52" s="24">
        <f>IF(H20=half,0.5,H20)</f>
        <v>0</v>
      </c>
      <c r="I52" s="24">
        <f>IF(I20=half,0.5,I20)</f>
        <v>0</v>
      </c>
      <c r="J52" s="25"/>
      <c r="K52" s="25">
        <f t="shared" si="0"/>
        <v>0</v>
      </c>
    </row>
    <row r="53" spans="5:11">
      <c r="E53" s="24" t="str">
        <f>IF(E21=half,0.5,E21)</f>
        <v/>
      </c>
      <c r="F53" s="24" t="str">
        <f>IF(F21=half,0.5,F21)</f>
        <v/>
      </c>
      <c r="G53" s="24" t="str">
        <f>IF(G21=half,0.5,G21)</f>
        <v/>
      </c>
      <c r="H53" s="24" t="str">
        <f>IF(H21=half,0.5,H21)</f>
        <v/>
      </c>
      <c r="I53" s="24" t="str">
        <f>IF(I21=half,0.5,I21)</f>
        <v/>
      </c>
      <c r="J53" s="25"/>
      <c r="K53" s="25">
        <f t="shared" si="0"/>
        <v>0</v>
      </c>
    </row>
    <row r="54" spans="5:11">
      <c r="E54" s="24">
        <f>IF(E22=half,0.5,E22)</f>
        <v>0</v>
      </c>
      <c r="F54" s="24">
        <f>IF(F22=half,0.5,F22)</f>
        <v>0</v>
      </c>
      <c r="G54" s="24">
        <f>IF(G22=half,0.5,G22)</f>
        <v>0</v>
      </c>
      <c r="H54" s="24">
        <f>IF(H22=half,0.5,H22)</f>
        <v>0</v>
      </c>
      <c r="I54" s="24">
        <f>IF(I22=half,0.5,I22)</f>
        <v>0</v>
      </c>
      <c r="J54" s="25"/>
      <c r="K54" s="25">
        <f t="shared" si="0"/>
        <v>0</v>
      </c>
    </row>
    <row r="55" spans="5:11">
      <c r="E55" s="24">
        <f>IF(E23=half,0.5,E23)</f>
        <v>0</v>
      </c>
      <c r="F55" s="24">
        <f>IF(F23=half,0.5,F23)</f>
        <v>0</v>
      </c>
      <c r="G55" s="24">
        <f>IF(G23=half,0.5,G23)</f>
        <v>0</v>
      </c>
      <c r="H55" s="24">
        <f>IF(H23=half,0.5,H23)</f>
        <v>0</v>
      </c>
      <c r="I55" s="24">
        <f>IF(I23=half,0.5,I23)</f>
        <v>0</v>
      </c>
      <c r="J55" s="25"/>
      <c r="K55" s="25">
        <f t="shared" si="0"/>
        <v>0</v>
      </c>
    </row>
    <row r="56" spans="5:11">
      <c r="E56" s="24" t="str">
        <f>IF(E24=half,0.5,E24)</f>
        <v/>
      </c>
      <c r="F56" s="24" t="str">
        <f>IF(F24=half,0.5,F24)</f>
        <v/>
      </c>
      <c r="G56" s="24">
        <f>IF(G24=half,0.5,G24)</f>
        <v>0</v>
      </c>
      <c r="H56" s="24">
        <f>IF(H24=half,0.5,H24)</f>
        <v>0</v>
      </c>
      <c r="I56" s="24">
        <f>IF(I24=half,0.5,I24)</f>
        <v>0</v>
      </c>
      <c r="J56" s="25"/>
      <c r="K56" s="25">
        <f t="shared" si="0"/>
        <v>0</v>
      </c>
    </row>
    <row r="57" spans="5:11">
      <c r="E57" s="24" t="str">
        <f>IF(E25=half,0.5,E25)</f>
        <v/>
      </c>
      <c r="F57" s="24" t="str">
        <f>IF(F25=half,0.5,F25)</f>
        <v/>
      </c>
      <c r="G57" s="24" t="str">
        <f>IF(G25=half,0.5,G25)</f>
        <v/>
      </c>
      <c r="H57" s="24" t="str">
        <f>IF(H25=half,0.5,H25)</f>
        <v/>
      </c>
      <c r="I57" s="24" t="str">
        <f>IF(I25=half,0.5,I25)</f>
        <v/>
      </c>
      <c r="J57" s="25"/>
      <c r="K57" s="25">
        <f t="shared" si="0"/>
        <v>0</v>
      </c>
    </row>
    <row r="58" spans="5:11">
      <c r="E58" s="24">
        <f>IF(E26=half,0.5,E26)</f>
        <v>0</v>
      </c>
      <c r="F58" s="24">
        <f>IF(F26=half,0.5,F26)</f>
        <v>0</v>
      </c>
      <c r="G58" s="24">
        <f>IF(G26=half,0.5,G26)</f>
        <v>0</v>
      </c>
      <c r="H58" s="24">
        <f>IF(H26=half,0.5,H26)</f>
        <v>0</v>
      </c>
      <c r="I58" s="24">
        <f>IF(I26=half,0.5,I26)</f>
        <v>0</v>
      </c>
      <c r="J58" s="25"/>
      <c r="K58" s="25">
        <f t="shared" si="0"/>
        <v>0</v>
      </c>
    </row>
    <row r="59" spans="5:11">
      <c r="E59" s="24">
        <f>IF(E27=half,0.5,E27)</f>
        <v>0</v>
      </c>
      <c r="F59" s="24">
        <f>IF(F27=half,0.5,F27)</f>
        <v>0</v>
      </c>
      <c r="G59" s="24">
        <f>IF(G27=half,0.5,G27)</f>
        <v>0</v>
      </c>
      <c r="H59" s="24">
        <f>IF(H27=half,0.5,H27)</f>
        <v>0</v>
      </c>
      <c r="I59" s="24">
        <f>IF(I27=half,0.5,I27)</f>
        <v>0</v>
      </c>
      <c r="J59" s="25"/>
      <c r="K59" s="25">
        <f t="shared" si="0"/>
        <v>0</v>
      </c>
    </row>
    <row r="60" spans="5:11">
      <c r="E60" s="24" t="str">
        <f>IF(E28=half,0.5,E28)</f>
        <v/>
      </c>
      <c r="F60" s="24" t="str">
        <f>IF(F28=half,0.5,F28)</f>
        <v/>
      </c>
      <c r="G60" s="24">
        <f>IF(G28=half,0.5,G28)</f>
        <v>0</v>
      </c>
      <c r="H60" s="24">
        <f>IF(H28=half,0.5,H28)</f>
        <v>0</v>
      </c>
      <c r="I60" s="24">
        <f>IF(I28=half,0.5,I28)</f>
        <v>0</v>
      </c>
      <c r="J60" s="25"/>
      <c r="K60" s="25">
        <f t="shared" si="0"/>
        <v>0</v>
      </c>
    </row>
    <row r="61" spans="5:11">
      <c r="E61" s="24" t="str">
        <f>IF(E29=half,0.5,E29)</f>
        <v/>
      </c>
      <c r="F61" s="24" t="str">
        <f>IF(F29=half,0.5,F29)</f>
        <v/>
      </c>
      <c r="G61" s="24" t="str">
        <f>IF(G29=half,0.5,G29)</f>
        <v/>
      </c>
      <c r="H61" s="24" t="str">
        <f>IF(H29=half,0.5,H29)</f>
        <v/>
      </c>
      <c r="I61" s="24" t="str">
        <f>IF(I29=half,0.5,I29)</f>
        <v/>
      </c>
      <c r="J61" s="25"/>
      <c r="K61" s="25">
        <f t="shared" si="0"/>
        <v>0</v>
      </c>
    </row>
    <row r="62" spans="5:11">
      <c r="E62" s="24">
        <f>IF(E30=half,0.5,E30)</f>
        <v>0</v>
      </c>
      <c r="F62" s="24">
        <f>IF(F30=half,0.5,F30)</f>
        <v>0</v>
      </c>
      <c r="G62" s="24">
        <f>IF(G30=half,0.5,G30)</f>
        <v>0</v>
      </c>
      <c r="H62" s="24">
        <f>IF(H30=half,0.5,H30)</f>
        <v>0</v>
      </c>
      <c r="I62" s="24">
        <f>IF(I30=half,0.5,I30)</f>
        <v>0</v>
      </c>
      <c r="J62" s="25"/>
      <c r="K62" s="25">
        <f t="shared" si="0"/>
        <v>0</v>
      </c>
    </row>
    <row r="63" spans="5:11">
      <c r="E63" s="24">
        <f>IF(E31=half,0.5,E31)</f>
        <v>0</v>
      </c>
      <c r="F63" s="24">
        <f>IF(F31=half,0.5,F31)</f>
        <v>0</v>
      </c>
      <c r="G63" s="24">
        <f>IF(G31=half,0.5,G31)</f>
        <v>0</v>
      </c>
      <c r="H63" s="24">
        <f>IF(H31=half,0.5,H31)</f>
        <v>0</v>
      </c>
      <c r="I63" s="24">
        <f>IF(I31=half,0.5,I31)</f>
        <v>0</v>
      </c>
      <c r="J63" s="25"/>
      <c r="K63" s="25">
        <f t="shared" si="0"/>
        <v>0</v>
      </c>
    </row>
    <row r="64" spans="5:11">
      <c r="E64" s="24" t="str">
        <f>IF(E32=half,0.5,E32)</f>
        <v/>
      </c>
      <c r="F64" s="24" t="str">
        <f>IF(F32=half,0.5,F32)</f>
        <v/>
      </c>
      <c r="G64" s="24">
        <f>IF(G32=half,0.5,G32)</f>
        <v>0</v>
      </c>
      <c r="H64" s="24">
        <f>IF(H32=half,0.5,H32)</f>
        <v>0</v>
      </c>
      <c r="I64" s="24">
        <f>IF(I32=half,0.5,I32)</f>
        <v>0</v>
      </c>
      <c r="J64" s="25"/>
      <c r="K64" s="25">
        <f t="shared" si="0"/>
        <v>0</v>
      </c>
    </row>
    <row r="65" spans="5:11">
      <c r="E65" s="24" t="str">
        <f>IF(E33=half,0.5,E33)</f>
        <v/>
      </c>
      <c r="F65" s="24" t="str">
        <f>IF(F33=half,0.5,F33)</f>
        <v/>
      </c>
      <c r="G65" s="24" t="str">
        <f>IF(G33=half,0.5,G33)</f>
        <v/>
      </c>
      <c r="H65" s="24" t="str">
        <f>IF(H33=half,0.5,H33)</f>
        <v/>
      </c>
      <c r="I65" s="24" t="str">
        <f>IF(I33=half,0.5,I33)</f>
        <v/>
      </c>
      <c r="J65" s="25"/>
      <c r="K65" s="25">
        <f t="shared" si="0"/>
        <v>0</v>
      </c>
    </row>
  </sheetData>
  <sortState ref="U4:U33">
    <sortCondition ref="U4:U33"/>
  </sortState>
  <mergeCells count="2">
    <mergeCell ref="B2:I2"/>
    <mergeCell ref="K2:R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5</vt:i4>
      </vt:variant>
    </vt:vector>
  </HeadingPairs>
  <TitlesOfParts>
    <vt:vector size="8" baseType="lpstr">
      <vt:lpstr>Blad1</vt:lpstr>
      <vt:lpstr>Blad2</vt:lpstr>
      <vt:lpstr>Blad3</vt:lpstr>
      <vt:lpstr>aantal</vt:lpstr>
      <vt:lpstr>een</vt:lpstr>
      <vt:lpstr>half</vt:lpstr>
      <vt:lpstr>Namen</vt:lpstr>
      <vt:lpstr>nul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</cp:lastModifiedBy>
  <dcterms:created xsi:type="dcterms:W3CDTF">2017-10-20T11:29:06Z</dcterms:created>
  <dcterms:modified xsi:type="dcterms:W3CDTF">2017-10-21T15:04:04Z</dcterms:modified>
</cp:coreProperties>
</file>